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(Personal)\Eagle Workspace\Programmable outlet\Portlet 1.0\"/>
    </mc:Choice>
  </mc:AlternateContent>
  <bookViews>
    <workbookView xWindow="0" yWindow="0" windowWidth="28800" windowHeight="142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61" i="1" l="1"/>
  <c r="P61" i="1"/>
  <c r="Q61" i="1"/>
  <c r="N61" i="1"/>
  <c r="S5" i="1"/>
  <c r="V70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S37" i="1"/>
  <c r="V36" i="1"/>
  <c r="U36" i="1"/>
  <c r="T36" i="1"/>
  <c r="S36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8" i="1"/>
  <c r="U8" i="1"/>
  <c r="T8" i="1"/>
  <c r="S8" i="1"/>
  <c r="V7" i="1"/>
  <c r="U7" i="1"/>
  <c r="T7" i="1"/>
  <c r="S7" i="1"/>
  <c r="V6" i="1"/>
  <c r="U6" i="1"/>
  <c r="T6" i="1"/>
  <c r="S6" i="1"/>
  <c r="V5" i="1"/>
  <c r="U5" i="1"/>
  <c r="T5" i="1"/>
  <c r="N27" i="1" l="1"/>
  <c r="N48" i="1"/>
  <c r="O27" i="1"/>
  <c r="Q48" i="1"/>
  <c r="Q27" i="1"/>
  <c r="O48" i="1"/>
  <c r="P27" i="1"/>
  <c r="P48" i="1"/>
  <c r="P65" i="1" s="1"/>
  <c r="O65" i="1" l="1"/>
  <c r="N65" i="1"/>
  <c r="Q65" i="1"/>
</calcChain>
</file>

<file path=xl/comments1.xml><?xml version="1.0" encoding="utf-8"?>
<comments xmlns="http://schemas.openxmlformats.org/spreadsheetml/2006/main">
  <authors>
    <author>Jon Thorn</author>
    <author>BigJon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Jon Thorn:</t>
        </r>
        <r>
          <rPr>
            <sz val="9"/>
            <color indexed="81"/>
            <rFont val="Tahoma"/>
            <family val="2"/>
          </rPr>
          <t xml:space="preserve">
Some of the components are a little difficult to find so they have been put up for sale on the www.mechtechlabs.com store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BigJon:</t>
        </r>
        <r>
          <rPr>
            <sz val="9"/>
            <color indexed="81"/>
            <rFont val="Tahoma"/>
            <family val="2"/>
          </rPr>
          <t xml:space="preserve">
This is only necessary if ordering the above switches from Jameco as the cap seems to be a different part number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Jon Thorn:</t>
        </r>
        <r>
          <rPr>
            <sz val="9"/>
            <color indexed="81"/>
            <rFont val="Tahoma"/>
            <family val="2"/>
          </rPr>
          <t xml:space="preserve">
A slightly more expensive alternative that also worked well was LTC1051CN8#PBF-ND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Jon Thorn:</t>
        </r>
        <r>
          <rPr>
            <sz val="9"/>
            <color indexed="81"/>
            <rFont val="Tahoma"/>
            <family val="2"/>
          </rPr>
          <t xml:space="preserve">
Unknown part number but it's easy to find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Jon Thorn:</t>
        </r>
        <r>
          <rPr>
            <sz val="9"/>
            <color indexed="81"/>
            <rFont val="Tahoma"/>
            <family val="2"/>
          </rPr>
          <t xml:space="preserve">
Unknown part number but it's easy to find</t>
        </r>
      </text>
    </comment>
  </commentList>
</comments>
</file>

<file path=xl/sharedStrings.xml><?xml version="1.0" encoding="utf-8"?>
<sst xmlns="http://schemas.openxmlformats.org/spreadsheetml/2006/main" count="223" uniqueCount="182">
  <si>
    <t>CONTROLLER BOARD</t>
  </si>
  <si>
    <t>Cost per line</t>
  </si>
  <si>
    <t>Symbol Name</t>
  </si>
  <si>
    <t>Part Value</t>
  </si>
  <si>
    <t>Description</t>
  </si>
  <si>
    <t>QTY:</t>
  </si>
  <si>
    <t>Jameco</t>
  </si>
  <si>
    <t>Digi-Key</t>
  </si>
  <si>
    <t>Sparkfun</t>
  </si>
  <si>
    <t>MFG #</t>
  </si>
  <si>
    <t>C1 C2 C3 C4</t>
  </si>
  <si>
    <t>100µF</t>
  </si>
  <si>
    <t>Capacitor Polarized</t>
  </si>
  <si>
    <t>RB180/10</t>
  </si>
  <si>
    <t>C5 C6</t>
  </si>
  <si>
    <t>1µF</t>
  </si>
  <si>
    <t>R1/50</t>
  </si>
  <si>
    <t>C1,2,3,4,5,6,7,8,9</t>
  </si>
  <si>
    <t>0.1µF</t>
  </si>
  <si>
    <t xml:space="preserve">Capacitor  </t>
  </si>
  <si>
    <t>MD.1</t>
  </si>
  <si>
    <t>R1, R2, R3, R4</t>
  </si>
  <si>
    <t>10k</t>
  </si>
  <si>
    <t>Resistor, American Symbol</t>
  </si>
  <si>
    <t>10KQBK-ND</t>
  </si>
  <si>
    <t>CFR-25JB-52-10K</t>
  </si>
  <si>
    <t>R5, R6</t>
  </si>
  <si>
    <t>1k</t>
  </si>
  <si>
    <t>1.0KQBK-ND</t>
  </si>
  <si>
    <t>CFR-25JB-52-1K</t>
  </si>
  <si>
    <t>R7, R8</t>
  </si>
  <si>
    <t>255K</t>
  </si>
  <si>
    <t>255KXBK-ND</t>
  </si>
  <si>
    <t>MFR-25FBF-255K</t>
  </si>
  <si>
    <t>R9</t>
  </si>
  <si>
    <t>1.3k</t>
  </si>
  <si>
    <t>CF1/4W132JRC</t>
  </si>
  <si>
    <t>R10</t>
  </si>
  <si>
    <t>8.2k</t>
  </si>
  <si>
    <t>CF1/4W822JRC</t>
  </si>
  <si>
    <t>S1, S2, S3, S4</t>
  </si>
  <si>
    <t>Switch</t>
  </si>
  <si>
    <t>COM-10302</t>
  </si>
  <si>
    <t>Switch Cap</t>
  </si>
  <si>
    <t>S5</t>
  </si>
  <si>
    <t>Reset Button</t>
  </si>
  <si>
    <t>450-1661-ND</t>
  </si>
  <si>
    <t>FSMRA7JH</t>
  </si>
  <si>
    <t>OP-AMP</t>
  </si>
  <si>
    <t>DIP_08</t>
  </si>
  <si>
    <t>LT1013DN8#PBF-ND</t>
  </si>
  <si>
    <t>LT1013DN8#PBF</t>
  </si>
  <si>
    <t>1025_1, 2</t>
  </si>
  <si>
    <t>LT1025CN8#PBF-ND</t>
  </si>
  <si>
    <t>LT1025CN8#PBF</t>
  </si>
  <si>
    <t>LCD</t>
  </si>
  <si>
    <t>LCD_NO_STDOFF</t>
  </si>
  <si>
    <t>LCD-00255</t>
  </si>
  <si>
    <t>TC1602A-08</t>
  </si>
  <si>
    <t>DIP Sockets</t>
  </si>
  <si>
    <t>A100204-ND</t>
  </si>
  <si>
    <t>PRT-07937</t>
  </si>
  <si>
    <t>390261-2</t>
  </si>
  <si>
    <t>Arduino</t>
  </si>
  <si>
    <t>ARDUINO_MINI</t>
  </si>
  <si>
    <t>DEV-11113</t>
  </si>
  <si>
    <t>DFR0159</t>
  </si>
  <si>
    <t>COUPLE_1, 2</t>
  </si>
  <si>
    <t>THERMO_SOCKET</t>
  </si>
  <si>
    <t>IM-K-PCB</t>
  </si>
  <si>
    <t>Straight Headers</t>
  </si>
  <si>
    <t>PRT-00116</t>
  </si>
  <si>
    <t>7000-1X40SG-R</t>
  </si>
  <si>
    <t>Bent Headers</t>
  </si>
  <si>
    <t>PRT-00553</t>
  </si>
  <si>
    <t>7000-1X36RG-R(A TYPE)</t>
  </si>
  <si>
    <t>JP1</t>
  </si>
  <si>
    <t>4 pins</t>
  </si>
  <si>
    <t>Connector socket</t>
  </si>
  <si>
    <t>A30788-ND</t>
  </si>
  <si>
    <t>3-641215-4</t>
  </si>
  <si>
    <t>Board Cost:</t>
  </si>
  <si>
    <t>POWER BOARD</t>
  </si>
  <si>
    <t>C2</t>
  </si>
  <si>
    <t>399-4209-ND</t>
  </si>
  <si>
    <t>C1</t>
  </si>
  <si>
    <t>150µF</t>
  </si>
  <si>
    <t>P12408-ND</t>
  </si>
  <si>
    <t>EEU-FM1V151</t>
  </si>
  <si>
    <t>C3</t>
  </si>
  <si>
    <t>4.7µF</t>
  </si>
  <si>
    <t>P5875-ND</t>
  </si>
  <si>
    <t>ECA-2WHG4R7</t>
  </si>
  <si>
    <t>Fuse</t>
  </si>
  <si>
    <t>F2698-ND</t>
  </si>
  <si>
    <t>MMG52-0.5-R</t>
  </si>
  <si>
    <t>F1</t>
  </si>
  <si>
    <t>FuseX20MM</t>
  </si>
  <si>
    <t>Fuse Holder</t>
  </si>
  <si>
    <t>283-2828-ND</t>
  </si>
  <si>
    <t>COM-09773</t>
  </si>
  <si>
    <t>GFS501-R</t>
  </si>
  <si>
    <t>PLUG</t>
  </si>
  <si>
    <t>Outlet Plug</t>
  </si>
  <si>
    <t>SOCKET_1, 2</t>
  </si>
  <si>
    <t>Outlet Receptacle</t>
  </si>
  <si>
    <t>3-213598-2-ND</t>
  </si>
  <si>
    <t>3-213598-2</t>
  </si>
  <si>
    <t>RELAY_1, 2</t>
  </si>
  <si>
    <t>Relay G5LE-1A</t>
  </si>
  <si>
    <t>SPDT Relay</t>
  </si>
  <si>
    <t>187151!</t>
  </si>
  <si>
    <t>Z2619-ND</t>
  </si>
  <si>
    <t>G5LE-1-DC5</t>
  </si>
  <si>
    <t>AC_DC</t>
  </si>
  <si>
    <t>120VAC-5VDC Converter</t>
  </si>
  <si>
    <t>102-1802-ND</t>
  </si>
  <si>
    <t>VSK-S3-5U</t>
  </si>
  <si>
    <t>TVS</t>
  </si>
  <si>
    <t>TVS – Diode</t>
  </si>
  <si>
    <t>P4KE6.8ACT-ND</t>
  </si>
  <si>
    <t>P4KE6.8A</t>
  </si>
  <si>
    <t>NTC</t>
  </si>
  <si>
    <t>10 Ohm</t>
  </si>
  <si>
    <t>Thermistor</t>
  </si>
  <si>
    <t>570-1091-ND</t>
  </si>
  <si>
    <t>NT03 10052</t>
  </si>
  <si>
    <t>T1, T2</t>
  </si>
  <si>
    <t>NPN3904</t>
  </si>
  <si>
    <t>Transistor NPN</t>
  </si>
  <si>
    <t>2N3904</t>
  </si>
  <si>
    <t>MOV</t>
  </si>
  <si>
    <t>Varistor</t>
  </si>
  <si>
    <t>F3361-ND</t>
  </si>
  <si>
    <t>V390ZA05P</t>
  </si>
  <si>
    <t>D1, D2</t>
  </si>
  <si>
    <t>Flywheel diode</t>
  </si>
  <si>
    <t>641-1311-1-ND</t>
  </si>
  <si>
    <t>1N4004</t>
  </si>
  <si>
    <t>CASING</t>
  </si>
  <si>
    <t>Glue</t>
  </si>
  <si>
    <t>Super Glue</t>
  </si>
  <si>
    <t>Screw</t>
  </si>
  <si>
    <t>X</t>
  </si>
  <si>
    <t>Cable</t>
  </si>
  <si>
    <t>Connecting cable</t>
  </si>
  <si>
    <t>DB15 Cap</t>
  </si>
  <si>
    <t>GK13M-ND</t>
  </si>
  <si>
    <t>290-1910-ND</t>
  </si>
  <si>
    <t>Newark</t>
  </si>
  <si>
    <t>Heyco</t>
  </si>
  <si>
    <t>70C8873</t>
  </si>
  <si>
    <t>S7560</t>
  </si>
  <si>
    <t>4-40 self tapping Screws</t>
  </si>
  <si>
    <t>MISC. COMPONENTS NEEDED</t>
  </si>
  <si>
    <t>POP-DB15 Cover</t>
  </si>
  <si>
    <t>Home Depot</t>
  </si>
  <si>
    <t>Mouser</t>
  </si>
  <si>
    <t>836-2968</t>
  </si>
  <si>
    <t>Total Cost:</t>
  </si>
  <si>
    <t>OPTIONAL COMPONENTS</t>
  </si>
  <si>
    <t>Type K Thermocouple Flexible Lead</t>
  </si>
  <si>
    <t>Type K Thermocouple Immersible</t>
  </si>
  <si>
    <t>Misc. Cost:</t>
  </si>
  <si>
    <t>Controller</t>
  </si>
  <si>
    <t>Power</t>
  </si>
  <si>
    <t>MTL</t>
  </si>
  <si>
    <t>Approx.</t>
  </si>
  <si>
    <t>Approx. Quantity Price Break Information (prices may vary!)</t>
  </si>
  <si>
    <t>1.3KQBK-ND</t>
  </si>
  <si>
    <t>8.2KQBK-ND</t>
  </si>
  <si>
    <t>1568-1055-ND</t>
  </si>
  <si>
    <t>This can be made with 2 MTA-100 4 pin connectors (suggested Digi-Key 3-644020-4-ND) wired 1:1 if you have the tools</t>
  </si>
  <si>
    <t>#4-40 sheet metal screws from Home Depot work really well</t>
  </si>
  <si>
    <t>Anything that bonds ABS works</t>
  </si>
  <si>
    <t>Portlet Enclosure</t>
  </si>
  <si>
    <t>Plastic case for the Portlet</t>
  </si>
  <si>
    <t>445-2884-ND</t>
  </si>
  <si>
    <t>P10269-ND</t>
  </si>
  <si>
    <t>445-5258-ND</t>
  </si>
  <si>
    <t>SKU 002</t>
  </si>
  <si>
    <t>SKU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</si>
</sst>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;[Red]&quot;-&quot;[$$-409]#,##0.00"/>
  </numFmts>
  <fonts count="16"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Geneva"/>
    </font>
    <font>
      <sz val="10"/>
      <color theme="1"/>
      <name val="Times New Roman"/>
      <family val="1"/>
    </font>
    <font>
      <sz val="12"/>
      <color theme="1"/>
      <name val="Geneva"/>
    </font>
    <font>
      <shadow/>
      <sz val="12"/>
      <color theme="1"/>
      <name val="Geneva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FF00"/>
        <bgColor rgb="FF00FF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</cellStyleXfs>
  <cellXfs count="39">
    <xf numFmtId="0" fontId="0" fillId="0" borderId="0" xfId="0"/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wrapText="1"/>
    </xf>
    <xf numFmtId="0" fontId="0" fillId="0" borderId="0" xfId="0" applyFill="1"/>
    <xf numFmtId="49" fontId="4" fillId="0" borderId="0" xfId="0" applyNumberFormat="1" applyFont="1" applyFill="1"/>
    <xf numFmtId="0" fontId="9" fillId="0" borderId="0" xfId="0" applyFont="1"/>
    <xf numFmtId="0" fontId="9" fillId="0" borderId="0" xfId="0" applyFont="1" applyFill="1"/>
    <xf numFmtId="0" fontId="10" fillId="0" borderId="0" xfId="0" applyFont="1"/>
    <xf numFmtId="49" fontId="0" fillId="0" borderId="0" xfId="0" applyNumberFormat="1" applyFill="1"/>
    <xf numFmtId="0" fontId="4" fillId="0" borderId="0" xfId="0" applyFont="1" applyFill="1"/>
    <xf numFmtId="49" fontId="0" fillId="0" borderId="0" xfId="0" applyNumberFormat="1"/>
    <xf numFmtId="0" fontId="11" fillId="3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" fillId="2" borderId="1" xfId="1"/>
    <xf numFmtId="49" fontId="1" fillId="2" borderId="1" xfId="1" applyNumberFormat="1"/>
    <xf numFmtId="0" fontId="1" fillId="2" borderId="1" xfId="1" applyAlignment="1">
      <alignment horizontal="center"/>
    </xf>
    <xf numFmtId="0" fontId="1" fillId="2" borderId="1" xfId="1" applyAlignment="1">
      <alignment wrapText="1"/>
    </xf>
    <xf numFmtId="49" fontId="0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49" fontId="14" fillId="4" borderId="0" xfId="6" applyNumberFormat="1"/>
    <xf numFmtId="0" fontId="15" fillId="5" borderId="0" xfId="7"/>
    <xf numFmtId="0" fontId="15" fillId="5" borderId="0" xfId="7" applyAlignment="1">
      <alignment horizontal="center"/>
    </xf>
    <xf numFmtId="0" fontId="15" fillId="5" borderId="0" xfId="7" applyAlignment="1">
      <alignment horizontal="center" wrapText="1"/>
    </xf>
  </cellXfs>
  <cellStyles count="8">
    <cellStyle name="Check Cell" xfId="1" builtinId="23"/>
    <cellStyle name="Good" xfId="6" builtinId="26"/>
    <cellStyle name="Heading" xfId="2"/>
    <cellStyle name="Heading1" xfId="3"/>
    <cellStyle name="Neutral" xfId="7" builtinId="28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9"/>
  <sheetViews>
    <sheetView tabSelected="1" topLeftCell="A42" workbookViewId="0">
      <selection activeCell="C72" sqref="C72"/>
    </sheetView>
  </sheetViews>
  <sheetFormatPr defaultRowHeight="16.5" thickTop="1" thickBottom="1"/>
  <cols>
    <col min="1" max="1" width="20" customWidth="1"/>
    <col min="2" max="2" width="12.5" style="1" customWidth="1"/>
    <col min="3" max="3" width="26.625" customWidth="1"/>
    <col min="4" max="4" width="6.875" style="16" customWidth="1"/>
    <col min="5" max="5" width="11.375" style="16" customWidth="1"/>
    <col min="6" max="6" width="18.625" style="16" customWidth="1"/>
    <col min="7" max="7" width="12.5" style="16" customWidth="1"/>
    <col min="8" max="8" width="10.75" style="16" customWidth="1"/>
    <col min="9" max="10" width="11.5" style="16" customWidth="1"/>
    <col min="11" max="11" width="16.5" customWidth="1"/>
    <col min="12" max="12" width="13.5" style="25" customWidth="1"/>
    <col min="13" max="1027" width="10.75" customWidth="1"/>
  </cols>
  <sheetData>
    <row r="1" spans="1:22" s="25" customFormat="1" thickTop="1" thickBot="1">
      <c r="B1" s="26"/>
      <c r="D1" s="27"/>
      <c r="E1" s="27"/>
      <c r="F1" s="27"/>
      <c r="G1" s="27"/>
      <c r="H1" s="27"/>
      <c r="I1" s="27"/>
      <c r="J1" s="27"/>
    </row>
    <row r="2" spans="1:22" thickTop="1" thickBot="1">
      <c r="A2" s="29" t="s">
        <v>0</v>
      </c>
    </row>
    <row r="3" spans="1:22" thickTop="1" thickBot="1">
      <c r="M3" t="s">
        <v>168</v>
      </c>
      <c r="S3" t="s">
        <v>1</v>
      </c>
    </row>
    <row r="4" spans="1:22" s="2" customFormat="1" thickTop="1" thickBot="1">
      <c r="A4" s="2" t="s">
        <v>2</v>
      </c>
      <c r="B4" s="3" t="s">
        <v>3</v>
      </c>
      <c r="C4" s="2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149</v>
      </c>
      <c r="I4" s="17" t="s">
        <v>150</v>
      </c>
      <c r="J4" s="17" t="s">
        <v>166</v>
      </c>
      <c r="K4" s="2" t="s">
        <v>9</v>
      </c>
      <c r="L4" s="25"/>
      <c r="N4" s="2">
        <v>1</v>
      </c>
      <c r="O4" s="2">
        <v>100</v>
      </c>
      <c r="P4" s="2">
        <v>500</v>
      </c>
      <c r="Q4" s="2">
        <v>1000</v>
      </c>
      <c r="S4" s="2">
        <v>1</v>
      </c>
      <c r="T4" s="2">
        <v>100</v>
      </c>
      <c r="U4" s="2">
        <v>500</v>
      </c>
      <c r="V4" s="2">
        <v>1000</v>
      </c>
    </row>
    <row r="5" spans="1:22" s="5" customFormat="1" thickTop="1" thickBot="1">
      <c r="A5" s="4" t="s">
        <v>10</v>
      </c>
      <c r="B5" s="1" t="s">
        <v>11</v>
      </c>
      <c r="C5" s="23" t="s">
        <v>12</v>
      </c>
      <c r="D5" s="22">
        <v>4</v>
      </c>
      <c r="E5" s="18">
        <v>93761</v>
      </c>
      <c r="F5" s="22" t="s">
        <v>178</v>
      </c>
      <c r="G5" s="22"/>
      <c r="H5" s="22"/>
      <c r="I5" s="22"/>
      <c r="J5" s="22"/>
      <c r="K5" s="5" t="s">
        <v>13</v>
      </c>
      <c r="L5" s="25"/>
      <c r="M5" s="6"/>
      <c r="N5" s="5">
        <v>8.9999999999999993E-3</v>
      </c>
      <c r="O5" s="5">
        <v>8.9999999999999993E-3</v>
      </c>
      <c r="P5" s="5">
        <v>8.0000000000000002E-3</v>
      </c>
      <c r="Q5" s="5">
        <v>7.0000000000000001E-3</v>
      </c>
      <c r="S5" s="5">
        <f t="shared" ref="S5:S13" si="0">N5*D5</f>
        <v>3.5999999999999997E-2</v>
      </c>
      <c r="T5" s="5">
        <f t="shared" ref="T5:T13" si="1">O5*D5</f>
        <v>3.5999999999999997E-2</v>
      </c>
      <c r="U5" s="5">
        <f t="shared" ref="U5:U13" si="2">P5*D5</f>
        <v>3.2000000000000001E-2</v>
      </c>
      <c r="V5" s="5">
        <f t="shared" ref="V5:V13" si="3">Q5*D5</f>
        <v>2.8000000000000001E-2</v>
      </c>
    </row>
    <row r="6" spans="1:22" s="5" customFormat="1" thickTop="1" thickBot="1">
      <c r="A6" s="4" t="s">
        <v>14</v>
      </c>
      <c r="B6" s="1" t="s">
        <v>15</v>
      </c>
      <c r="C6" s="23" t="s">
        <v>12</v>
      </c>
      <c r="D6" s="22">
        <v>2</v>
      </c>
      <c r="E6" s="18">
        <v>29831</v>
      </c>
      <c r="F6" s="22" t="s">
        <v>177</v>
      </c>
      <c r="G6" s="22"/>
      <c r="H6" s="22"/>
      <c r="I6" s="22"/>
      <c r="J6" s="22"/>
      <c r="K6" s="5" t="s">
        <v>16</v>
      </c>
      <c r="L6" s="25"/>
      <c r="M6" s="6"/>
      <c r="N6" s="5">
        <v>0.08</v>
      </c>
      <c r="O6" s="5">
        <v>0.06</v>
      </c>
      <c r="P6" s="5">
        <v>0.04</v>
      </c>
      <c r="Q6" s="5">
        <v>0.04</v>
      </c>
      <c r="S6" s="5">
        <f t="shared" si="0"/>
        <v>0.16</v>
      </c>
      <c r="T6" s="5">
        <f t="shared" si="1"/>
        <v>0.12</v>
      </c>
      <c r="U6" s="5">
        <f t="shared" si="2"/>
        <v>0.08</v>
      </c>
      <c r="V6" s="5">
        <f t="shared" si="3"/>
        <v>0.08</v>
      </c>
    </row>
    <row r="7" spans="1:22" thickTop="1" thickBot="1">
      <c r="A7" t="s">
        <v>17</v>
      </c>
      <c r="B7" s="1" t="s">
        <v>18</v>
      </c>
      <c r="C7" s="23" t="s">
        <v>19</v>
      </c>
      <c r="D7" s="16">
        <v>9</v>
      </c>
      <c r="E7" s="16">
        <v>25523</v>
      </c>
      <c r="F7" s="22" t="s">
        <v>179</v>
      </c>
      <c r="G7" s="22"/>
      <c r="H7" s="22"/>
      <c r="I7" s="22"/>
      <c r="J7" s="22"/>
      <c r="K7" s="33" t="s">
        <v>20</v>
      </c>
      <c r="L7" s="28"/>
      <c r="N7">
        <v>0.08</v>
      </c>
      <c r="O7">
        <v>0.06</v>
      </c>
      <c r="P7">
        <v>0.06</v>
      </c>
      <c r="Q7">
        <v>4.4999999999999998E-2</v>
      </c>
      <c r="S7">
        <f t="shared" si="0"/>
        <v>0.72</v>
      </c>
      <c r="T7">
        <f t="shared" si="1"/>
        <v>0.54</v>
      </c>
      <c r="U7">
        <f t="shared" si="2"/>
        <v>0.54</v>
      </c>
      <c r="V7">
        <f t="shared" si="3"/>
        <v>0.40499999999999997</v>
      </c>
    </row>
    <row r="8" spans="1:22" thickTop="1" thickBot="1">
      <c r="A8" t="s">
        <v>21</v>
      </c>
      <c r="B8" s="1" t="s">
        <v>22</v>
      </c>
      <c r="C8" s="23" t="s">
        <v>23</v>
      </c>
      <c r="D8" s="16">
        <v>4</v>
      </c>
      <c r="E8" s="18">
        <v>691104</v>
      </c>
      <c r="F8" s="22" t="s">
        <v>24</v>
      </c>
      <c r="G8" s="22"/>
      <c r="H8" s="22"/>
      <c r="I8" s="22"/>
      <c r="J8" s="22"/>
      <c r="K8" s="5" t="s">
        <v>25</v>
      </c>
      <c r="N8">
        <v>6.8000000000000005E-2</v>
      </c>
      <c r="O8">
        <v>5.8999999999999997E-2</v>
      </c>
      <c r="P8">
        <v>2.4199999999999999E-2</v>
      </c>
      <c r="Q8">
        <v>1.0869999999999999E-2</v>
      </c>
      <c r="S8">
        <f t="shared" si="0"/>
        <v>0.27200000000000002</v>
      </c>
      <c r="T8">
        <f t="shared" si="1"/>
        <v>0.23599999999999999</v>
      </c>
      <c r="U8">
        <f t="shared" si="2"/>
        <v>9.6799999999999997E-2</v>
      </c>
      <c r="V8">
        <f t="shared" si="3"/>
        <v>4.3479999999999998E-2</v>
      </c>
    </row>
    <row r="9" spans="1:22" thickTop="1" thickBot="1">
      <c r="A9" t="s">
        <v>26</v>
      </c>
      <c r="B9" s="1" t="s">
        <v>27</v>
      </c>
      <c r="C9" s="23" t="s">
        <v>23</v>
      </c>
      <c r="D9" s="16">
        <v>2</v>
      </c>
      <c r="E9" s="18">
        <v>690865</v>
      </c>
      <c r="F9" s="21" t="s">
        <v>28</v>
      </c>
      <c r="G9" s="22"/>
      <c r="H9" s="22"/>
      <c r="I9" s="22"/>
      <c r="J9" s="22"/>
      <c r="K9" s="33" t="s">
        <v>29</v>
      </c>
      <c r="L9" s="28"/>
      <c r="N9">
        <v>6.8000000000000005E-2</v>
      </c>
      <c r="O9">
        <v>5.8999999999999997E-2</v>
      </c>
      <c r="P9">
        <v>2.4199999999999999E-2</v>
      </c>
      <c r="Q9">
        <v>1.0869999999999999E-2</v>
      </c>
      <c r="S9">
        <f t="shared" si="0"/>
        <v>0.13600000000000001</v>
      </c>
      <c r="T9">
        <f t="shared" si="1"/>
        <v>0.11799999999999999</v>
      </c>
      <c r="U9">
        <f t="shared" si="2"/>
        <v>4.8399999999999999E-2</v>
      </c>
      <c r="V9">
        <f t="shared" si="3"/>
        <v>2.1739999999999999E-2</v>
      </c>
    </row>
    <row r="10" spans="1:22" thickTop="1" thickBot="1">
      <c r="A10" t="s">
        <v>30</v>
      </c>
      <c r="B10" s="1" t="s">
        <v>31</v>
      </c>
      <c r="C10" s="23" t="s">
        <v>23</v>
      </c>
      <c r="D10" s="16">
        <v>2</v>
      </c>
      <c r="F10" s="22" t="s">
        <v>32</v>
      </c>
      <c r="G10" s="22"/>
      <c r="H10" s="22"/>
      <c r="I10" s="22"/>
      <c r="J10" s="22"/>
      <c r="K10" s="33" t="s">
        <v>33</v>
      </c>
      <c r="L10" s="28"/>
      <c r="N10">
        <v>9.8000000000000004E-2</v>
      </c>
      <c r="O10">
        <v>8.2000000000000003E-2</v>
      </c>
      <c r="P10">
        <v>1.9529999999999999E-2</v>
      </c>
      <c r="Q10">
        <v>1.3860000000000001E-2</v>
      </c>
      <c r="S10">
        <f t="shared" si="0"/>
        <v>0.19600000000000001</v>
      </c>
      <c r="T10">
        <f t="shared" si="1"/>
        <v>0.16400000000000001</v>
      </c>
      <c r="U10">
        <f t="shared" si="2"/>
        <v>3.9059999999999997E-2</v>
      </c>
      <c r="V10">
        <f t="shared" si="3"/>
        <v>2.7720000000000002E-2</v>
      </c>
    </row>
    <row r="11" spans="1:22" thickTop="1" thickBot="1">
      <c r="A11" t="s">
        <v>34</v>
      </c>
      <c r="B11" s="1" t="s">
        <v>35</v>
      </c>
      <c r="C11" s="23" t="s">
        <v>23</v>
      </c>
      <c r="D11" s="16">
        <v>1</v>
      </c>
      <c r="E11" s="18">
        <v>690890</v>
      </c>
      <c r="F11" s="22" t="s">
        <v>169</v>
      </c>
      <c r="G11" s="22"/>
      <c r="H11" s="22"/>
      <c r="I11" s="22"/>
      <c r="J11" s="22"/>
      <c r="K11" s="5" t="s">
        <v>36</v>
      </c>
      <c r="N11">
        <v>6.8000000000000005E-2</v>
      </c>
      <c r="O11">
        <v>5.8999999999999997E-2</v>
      </c>
      <c r="P11">
        <v>2.4199999999999999E-2</v>
      </c>
      <c r="Q11">
        <v>1.0869999999999999E-2</v>
      </c>
      <c r="S11">
        <f t="shared" si="0"/>
        <v>6.8000000000000005E-2</v>
      </c>
      <c r="T11">
        <f t="shared" si="1"/>
        <v>5.8999999999999997E-2</v>
      </c>
      <c r="U11">
        <f t="shared" si="2"/>
        <v>2.4199999999999999E-2</v>
      </c>
      <c r="V11">
        <f t="shared" si="3"/>
        <v>1.0869999999999999E-2</v>
      </c>
    </row>
    <row r="12" spans="1:22" thickTop="1" thickBot="1">
      <c r="A12" t="s">
        <v>37</v>
      </c>
      <c r="B12" s="1" t="s">
        <v>38</v>
      </c>
      <c r="C12" s="23" t="s">
        <v>23</v>
      </c>
      <c r="D12" s="16">
        <v>1</v>
      </c>
      <c r="E12" s="18">
        <v>691083</v>
      </c>
      <c r="F12" s="22" t="s">
        <v>170</v>
      </c>
      <c r="G12" s="22"/>
      <c r="H12" s="22"/>
      <c r="I12" s="22"/>
      <c r="J12" s="22"/>
      <c r="K12" s="33" t="s">
        <v>39</v>
      </c>
      <c r="L12" s="28"/>
      <c r="N12">
        <v>9.8000000000000004E-2</v>
      </c>
      <c r="O12">
        <v>8.2000000000000003E-2</v>
      </c>
      <c r="P12">
        <v>3.15E-2</v>
      </c>
      <c r="Q12">
        <v>1.3860000000000001E-2</v>
      </c>
      <c r="S12">
        <f t="shared" si="0"/>
        <v>9.8000000000000004E-2</v>
      </c>
      <c r="T12">
        <f t="shared" si="1"/>
        <v>8.2000000000000003E-2</v>
      </c>
      <c r="U12">
        <f t="shared" si="2"/>
        <v>3.15E-2</v>
      </c>
      <c r="V12">
        <f t="shared" si="3"/>
        <v>1.3860000000000001E-2</v>
      </c>
    </row>
    <row r="13" spans="1:22" s="7" customFormat="1" thickTop="1" thickBot="1">
      <c r="A13" s="7" t="s">
        <v>40</v>
      </c>
      <c r="B13" s="8" t="s">
        <v>41</v>
      </c>
      <c r="C13" s="24" t="s">
        <v>42</v>
      </c>
      <c r="D13" s="20">
        <v>4</v>
      </c>
      <c r="E13" s="19">
        <v>155380</v>
      </c>
      <c r="F13" s="32"/>
      <c r="G13" s="32" t="s">
        <v>42</v>
      </c>
      <c r="H13" s="32"/>
      <c r="I13" s="32"/>
      <c r="J13" s="32"/>
      <c r="K13" s="13"/>
      <c r="L13" s="25"/>
      <c r="N13" s="7">
        <v>0.41249999999999998</v>
      </c>
      <c r="O13" s="7">
        <v>0.372</v>
      </c>
      <c r="P13" s="7">
        <v>0.372</v>
      </c>
      <c r="Q13" s="7">
        <v>0.33</v>
      </c>
      <c r="S13" s="7">
        <f t="shared" si="0"/>
        <v>1.65</v>
      </c>
      <c r="T13" s="7">
        <f t="shared" si="1"/>
        <v>1.488</v>
      </c>
      <c r="U13" s="7">
        <f t="shared" si="2"/>
        <v>1.488</v>
      </c>
      <c r="V13" s="7">
        <f t="shared" si="3"/>
        <v>1.32</v>
      </c>
    </row>
    <row r="14" spans="1:22" s="7" customFormat="1" thickTop="1" thickBot="1">
      <c r="A14" s="36" t="s">
        <v>43</v>
      </c>
      <c r="B14" s="8"/>
      <c r="C14" s="24"/>
      <c r="D14" s="37">
        <v>4</v>
      </c>
      <c r="E14" s="38">
        <v>155409</v>
      </c>
      <c r="F14" s="32"/>
      <c r="G14" s="32"/>
      <c r="H14" s="32"/>
      <c r="I14" s="32"/>
      <c r="J14" s="32"/>
      <c r="K14" s="13"/>
      <c r="L14" s="25"/>
    </row>
    <row r="15" spans="1:22" thickTop="1" thickBot="1">
      <c r="A15" t="s">
        <v>44</v>
      </c>
      <c r="B15" s="1" t="s">
        <v>41</v>
      </c>
      <c r="C15" s="23" t="s">
        <v>45</v>
      </c>
      <c r="D15" s="16">
        <v>1</v>
      </c>
      <c r="E15" s="18">
        <v>202956</v>
      </c>
      <c r="F15" s="22" t="s">
        <v>46</v>
      </c>
      <c r="G15" s="22"/>
      <c r="H15" s="22"/>
      <c r="I15" s="22"/>
      <c r="J15" s="22"/>
      <c r="K15" s="5" t="s">
        <v>47</v>
      </c>
      <c r="N15">
        <v>0.26</v>
      </c>
      <c r="O15">
        <v>0.16950000000000001</v>
      </c>
      <c r="P15">
        <v>0.14344000000000001</v>
      </c>
      <c r="Q15">
        <v>0.11736000000000001</v>
      </c>
      <c r="S15">
        <f t="shared" ref="S15:S24" si="4">N15*D15</f>
        <v>0.26</v>
      </c>
      <c r="T15">
        <f t="shared" ref="T15:T24" si="5">O15*D15</f>
        <v>0.16950000000000001</v>
      </c>
      <c r="U15">
        <f t="shared" ref="U15:U24" si="6">P15*D15</f>
        <v>0.14344000000000001</v>
      </c>
      <c r="V15">
        <f t="shared" ref="V15:V24" si="7">Q15*D15</f>
        <v>0.11736000000000001</v>
      </c>
    </row>
    <row r="16" spans="1:22" ht="19.5" customHeight="1" thickTop="1" thickBot="1">
      <c r="A16" t="s">
        <v>48</v>
      </c>
      <c r="C16" s="23" t="s">
        <v>49</v>
      </c>
      <c r="D16" s="16">
        <v>1</v>
      </c>
      <c r="E16" s="18">
        <v>239169</v>
      </c>
      <c r="F16" s="21" t="s">
        <v>50</v>
      </c>
      <c r="G16" s="22"/>
      <c r="H16" s="22"/>
      <c r="I16" s="22"/>
      <c r="J16" s="22"/>
      <c r="K16" s="5" t="s">
        <v>51</v>
      </c>
      <c r="N16">
        <v>3.82</v>
      </c>
      <c r="O16">
        <v>1.95</v>
      </c>
      <c r="P16">
        <v>1.95</v>
      </c>
      <c r="Q16">
        <v>1.95</v>
      </c>
      <c r="S16">
        <f t="shared" si="4"/>
        <v>3.82</v>
      </c>
      <c r="T16">
        <f t="shared" si="5"/>
        <v>1.95</v>
      </c>
      <c r="U16">
        <f t="shared" si="6"/>
        <v>1.95</v>
      </c>
      <c r="V16">
        <f t="shared" si="7"/>
        <v>1.95</v>
      </c>
    </row>
    <row r="17" spans="1:22" ht="18" customHeight="1" thickTop="1" thickBot="1">
      <c r="A17" t="s">
        <v>52</v>
      </c>
      <c r="C17" s="23" t="s">
        <v>49</v>
      </c>
      <c r="D17" s="16">
        <v>2</v>
      </c>
      <c r="E17" s="18"/>
      <c r="F17" s="21" t="s">
        <v>53</v>
      </c>
      <c r="G17" s="22"/>
      <c r="H17" s="22"/>
      <c r="I17" s="22"/>
      <c r="J17" s="22"/>
      <c r="K17" s="5" t="s">
        <v>54</v>
      </c>
      <c r="N17">
        <v>5.13</v>
      </c>
      <c r="O17">
        <v>2.65</v>
      </c>
      <c r="P17">
        <v>2.65</v>
      </c>
      <c r="Q17">
        <v>2.65</v>
      </c>
      <c r="S17">
        <f t="shared" si="4"/>
        <v>10.26</v>
      </c>
      <c r="T17">
        <f t="shared" si="5"/>
        <v>5.3</v>
      </c>
      <c r="U17">
        <f t="shared" si="6"/>
        <v>5.3</v>
      </c>
      <c r="V17">
        <f t="shared" si="7"/>
        <v>5.3</v>
      </c>
    </row>
    <row r="18" spans="1:22" thickTop="1" thickBot="1">
      <c r="A18" t="s">
        <v>55</v>
      </c>
      <c r="C18" s="23" t="s">
        <v>56</v>
      </c>
      <c r="D18" s="16">
        <v>1</v>
      </c>
      <c r="E18" s="18">
        <v>2160391</v>
      </c>
      <c r="F18" s="22"/>
      <c r="G18" s="22" t="s">
        <v>57</v>
      </c>
      <c r="H18" s="22"/>
      <c r="I18" s="22"/>
      <c r="J18" s="22"/>
      <c r="K18" s="33" t="s">
        <v>58</v>
      </c>
      <c r="L18" s="28"/>
      <c r="M18" s="6"/>
      <c r="N18">
        <v>13.95</v>
      </c>
      <c r="O18">
        <v>11.16</v>
      </c>
      <c r="P18">
        <v>11.16</v>
      </c>
      <c r="Q18">
        <v>11.16</v>
      </c>
      <c r="S18">
        <f t="shared" si="4"/>
        <v>13.95</v>
      </c>
      <c r="T18">
        <f t="shared" si="5"/>
        <v>11.16</v>
      </c>
      <c r="U18">
        <f t="shared" si="6"/>
        <v>11.16</v>
      </c>
      <c r="V18">
        <f t="shared" si="7"/>
        <v>11.16</v>
      </c>
    </row>
    <row r="19" spans="1:22" thickTop="1" thickBot="1">
      <c r="C19" s="23" t="s">
        <v>59</v>
      </c>
      <c r="D19" s="16">
        <v>3</v>
      </c>
      <c r="E19" s="18">
        <v>526299</v>
      </c>
      <c r="F19" s="22" t="s">
        <v>60</v>
      </c>
      <c r="G19" s="21" t="s">
        <v>61</v>
      </c>
      <c r="H19" s="21"/>
      <c r="I19" s="22"/>
      <c r="J19" s="22"/>
      <c r="K19" s="33" t="s">
        <v>62</v>
      </c>
      <c r="L19" s="28"/>
      <c r="N19">
        <v>0.19</v>
      </c>
      <c r="O19">
        <v>0.12429999999999999</v>
      </c>
      <c r="P19">
        <v>0.10514</v>
      </c>
      <c r="Q19">
        <v>8.6019999999999999E-2</v>
      </c>
      <c r="S19">
        <f t="shared" si="4"/>
        <v>0.57000000000000006</v>
      </c>
      <c r="T19">
        <f t="shared" si="5"/>
        <v>0.37290000000000001</v>
      </c>
      <c r="U19">
        <f t="shared" si="6"/>
        <v>0.31541999999999998</v>
      </c>
      <c r="V19">
        <f t="shared" si="7"/>
        <v>0.25806000000000001</v>
      </c>
    </row>
    <row r="20" spans="1:22" thickTop="1" thickBot="1">
      <c r="A20" t="s">
        <v>63</v>
      </c>
      <c r="C20" s="23" t="s">
        <v>64</v>
      </c>
      <c r="D20" s="16">
        <v>1</v>
      </c>
      <c r="E20" s="18">
        <v>2157765</v>
      </c>
      <c r="F20" s="22" t="s">
        <v>171</v>
      </c>
      <c r="G20" s="22" t="s">
        <v>65</v>
      </c>
      <c r="H20" s="22"/>
      <c r="I20" s="22"/>
      <c r="J20" s="22"/>
      <c r="K20" s="33" t="s">
        <v>66</v>
      </c>
      <c r="L20" s="28"/>
      <c r="N20">
        <v>18.95</v>
      </c>
      <c r="O20">
        <v>15.16</v>
      </c>
      <c r="P20">
        <v>15.16</v>
      </c>
      <c r="Q20">
        <v>15.16</v>
      </c>
      <c r="S20">
        <f t="shared" si="4"/>
        <v>18.95</v>
      </c>
      <c r="T20">
        <f t="shared" si="5"/>
        <v>15.16</v>
      </c>
      <c r="U20">
        <f t="shared" si="6"/>
        <v>15.16</v>
      </c>
      <c r="V20">
        <f t="shared" si="7"/>
        <v>15.16</v>
      </c>
    </row>
    <row r="21" spans="1:22" thickTop="1" thickBot="1">
      <c r="A21" s="5" t="s">
        <v>67</v>
      </c>
      <c r="C21" s="23" t="s">
        <v>68</v>
      </c>
      <c r="D21" s="16">
        <v>2</v>
      </c>
      <c r="F21" s="21"/>
      <c r="G21" s="22"/>
      <c r="H21" s="22" t="s">
        <v>151</v>
      </c>
      <c r="I21" s="22"/>
      <c r="J21" s="22" t="s">
        <v>180</v>
      </c>
      <c r="K21" s="33" t="s">
        <v>69</v>
      </c>
      <c r="L21" s="28"/>
      <c r="N21">
        <v>4.25</v>
      </c>
      <c r="O21">
        <v>3.42</v>
      </c>
      <c r="P21">
        <v>2.95</v>
      </c>
      <c r="Q21">
        <v>2.95</v>
      </c>
      <c r="S21">
        <f t="shared" si="4"/>
        <v>8.5</v>
      </c>
      <c r="T21">
        <f t="shared" si="5"/>
        <v>6.84</v>
      </c>
      <c r="U21">
        <f t="shared" si="6"/>
        <v>5.9</v>
      </c>
      <c r="V21">
        <f t="shared" si="7"/>
        <v>5.9</v>
      </c>
    </row>
    <row r="22" spans="1:22" thickTop="1" thickBot="1">
      <c r="A22" s="5"/>
      <c r="C22" s="23" t="s">
        <v>70</v>
      </c>
      <c r="D22" s="16">
        <v>1</v>
      </c>
      <c r="E22" s="18">
        <v>160882</v>
      </c>
      <c r="F22" s="21"/>
      <c r="G22" s="21" t="s">
        <v>71</v>
      </c>
      <c r="H22" s="21"/>
      <c r="I22" s="22"/>
      <c r="J22" s="22"/>
      <c r="K22" s="5" t="s">
        <v>72</v>
      </c>
      <c r="N22">
        <v>1.5</v>
      </c>
      <c r="O22">
        <v>1.2</v>
      </c>
      <c r="P22">
        <v>1.2</v>
      </c>
      <c r="Q22">
        <v>1.2</v>
      </c>
      <c r="S22">
        <f t="shared" si="4"/>
        <v>1.5</v>
      </c>
      <c r="T22">
        <f t="shared" si="5"/>
        <v>1.2</v>
      </c>
      <c r="U22">
        <f t="shared" si="6"/>
        <v>1.2</v>
      </c>
      <c r="V22">
        <f t="shared" si="7"/>
        <v>1.2</v>
      </c>
    </row>
    <row r="23" spans="1:22" ht="27.75" thickTop="1" thickBot="1">
      <c r="A23" s="5"/>
      <c r="C23" s="23" t="s">
        <v>73</v>
      </c>
      <c r="D23" s="16">
        <v>1</v>
      </c>
      <c r="E23" s="18">
        <v>1946041</v>
      </c>
      <c r="F23" s="22"/>
      <c r="G23" s="21" t="s">
        <v>74</v>
      </c>
      <c r="H23" s="21"/>
      <c r="I23" s="22"/>
      <c r="J23" s="22"/>
      <c r="K23" s="33" t="s">
        <v>75</v>
      </c>
      <c r="L23" s="28"/>
      <c r="N23">
        <v>1.95</v>
      </c>
      <c r="O23">
        <v>1.56</v>
      </c>
      <c r="P23">
        <v>1.56</v>
      </c>
      <c r="Q23">
        <v>1.56</v>
      </c>
      <c r="S23">
        <f t="shared" si="4"/>
        <v>1.95</v>
      </c>
      <c r="T23">
        <f t="shared" si="5"/>
        <v>1.56</v>
      </c>
      <c r="U23">
        <f t="shared" si="6"/>
        <v>1.56</v>
      </c>
      <c r="V23">
        <f t="shared" si="7"/>
        <v>1.56</v>
      </c>
    </row>
    <row r="24" spans="1:22" ht="17.25" thickTop="1" thickBot="1">
      <c r="A24" s="9" t="s">
        <v>76</v>
      </c>
      <c r="B24" s="1" t="s">
        <v>77</v>
      </c>
      <c r="C24" s="23" t="s">
        <v>78</v>
      </c>
      <c r="D24" s="16">
        <v>1</v>
      </c>
      <c r="E24" s="18"/>
      <c r="F24" s="22" t="s">
        <v>79</v>
      </c>
      <c r="G24" s="22"/>
      <c r="H24" s="22"/>
      <c r="I24" s="22"/>
      <c r="J24" s="22"/>
      <c r="K24" s="33" t="s">
        <v>80</v>
      </c>
      <c r="L24" s="28"/>
      <c r="N24">
        <v>1.06</v>
      </c>
      <c r="O24">
        <v>0.80120000000000002</v>
      </c>
      <c r="P24">
        <v>0.65551999999999999</v>
      </c>
      <c r="Q24">
        <v>0.58269000000000004</v>
      </c>
      <c r="S24">
        <f t="shared" si="4"/>
        <v>1.06</v>
      </c>
      <c r="T24">
        <f t="shared" si="5"/>
        <v>0.80120000000000002</v>
      </c>
      <c r="U24">
        <f t="shared" si="6"/>
        <v>0.65551999999999999</v>
      </c>
      <c r="V24">
        <f t="shared" si="7"/>
        <v>0.58269000000000004</v>
      </c>
    </row>
    <row r="25" spans="1:22" thickTop="1" thickBot="1">
      <c r="A25" s="5"/>
      <c r="F25" s="21"/>
      <c r="G25" s="22"/>
      <c r="H25" s="22"/>
      <c r="I25" s="22"/>
      <c r="J25" s="22"/>
      <c r="K25" s="5"/>
    </row>
    <row r="26" spans="1:22" thickTop="1" thickBot="1">
      <c r="A26" s="5"/>
      <c r="F26" s="21"/>
      <c r="M26" t="s">
        <v>164</v>
      </c>
    </row>
    <row r="27" spans="1:22" thickTop="1" thickBot="1">
      <c r="M27" t="s">
        <v>81</v>
      </c>
      <c r="N27">
        <f>SUM(S5:S24)</f>
        <v>64.156000000000006</v>
      </c>
      <c r="O27">
        <f>SUM(T5:T24)</f>
        <v>47.356600000000007</v>
      </c>
      <c r="P27">
        <f>SUM(U5:U24)</f>
        <v>45.724340000000005</v>
      </c>
      <c r="Q27">
        <f>SUM(V5:V24)</f>
        <v>45.138780000000004</v>
      </c>
    </row>
    <row r="28" spans="1:22" s="25" customFormat="1" thickTop="1" thickBot="1">
      <c r="B28" s="26"/>
      <c r="D28" s="27"/>
      <c r="E28" s="27"/>
      <c r="F28" s="27"/>
      <c r="G28" s="27"/>
      <c r="H28" s="27"/>
      <c r="I28" s="27"/>
      <c r="J28" s="27"/>
    </row>
    <row r="29" spans="1:22" thickTop="1" thickBot="1">
      <c r="A29" t="s">
        <v>82</v>
      </c>
    </row>
    <row r="30" spans="1:22" thickTop="1" thickBot="1">
      <c r="S30" t="s">
        <v>1</v>
      </c>
    </row>
    <row r="31" spans="1:22" s="2" customFormat="1" thickTop="1" thickBot="1">
      <c r="A31" s="2" t="s">
        <v>2</v>
      </c>
      <c r="B31" s="3" t="s">
        <v>3</v>
      </c>
      <c r="C31" s="2" t="s">
        <v>4</v>
      </c>
      <c r="D31" s="17" t="s">
        <v>5</v>
      </c>
      <c r="E31" s="17" t="s">
        <v>6</v>
      </c>
      <c r="F31" s="17" t="s">
        <v>7</v>
      </c>
      <c r="G31" s="17" t="s">
        <v>8</v>
      </c>
      <c r="H31" s="17" t="s">
        <v>149</v>
      </c>
      <c r="I31" s="17" t="s">
        <v>150</v>
      </c>
      <c r="J31" s="17" t="s">
        <v>166</v>
      </c>
      <c r="L31" s="25"/>
      <c r="N31" s="2">
        <v>1</v>
      </c>
      <c r="O31" s="2">
        <v>100</v>
      </c>
      <c r="P31" s="2">
        <v>500</v>
      </c>
      <c r="Q31" s="2">
        <v>1000</v>
      </c>
      <c r="S31" s="2">
        <v>1</v>
      </c>
      <c r="T31" s="2">
        <v>100</v>
      </c>
      <c r="U31" s="2">
        <v>500</v>
      </c>
      <c r="V31" s="2">
        <v>1000</v>
      </c>
    </row>
    <row r="32" spans="1:22" ht="17.25" thickTop="1" thickBot="1">
      <c r="A32" s="9" t="s">
        <v>83</v>
      </c>
      <c r="B32" s="1" t="s">
        <v>18</v>
      </c>
      <c r="C32" t="s">
        <v>19</v>
      </c>
      <c r="D32" s="16">
        <v>1</v>
      </c>
      <c r="E32" s="16">
        <v>25523</v>
      </c>
      <c r="F32" s="21" t="s">
        <v>84</v>
      </c>
      <c r="G32" s="22"/>
      <c r="H32" s="22"/>
      <c r="I32" s="22"/>
      <c r="J32" s="22"/>
      <c r="K32" s="33" t="s">
        <v>20</v>
      </c>
      <c r="L32" s="28"/>
      <c r="N32">
        <v>0.08</v>
      </c>
      <c r="O32">
        <v>0.06</v>
      </c>
      <c r="P32">
        <v>0.06</v>
      </c>
      <c r="Q32">
        <v>4.4999999999999998E-2</v>
      </c>
      <c r="S32">
        <f t="shared" ref="S32:S46" si="8">N32*D32</f>
        <v>0.08</v>
      </c>
      <c r="T32">
        <f t="shared" ref="T32:T46" si="9">O32*D32</f>
        <v>0.06</v>
      </c>
      <c r="U32">
        <f t="shared" ref="U32:U46" si="10">P32*D32</f>
        <v>0.06</v>
      </c>
      <c r="V32">
        <f t="shared" ref="V32:V46" si="11">Q32*D32</f>
        <v>4.4999999999999998E-2</v>
      </c>
    </row>
    <row r="33" spans="1:22" s="7" customFormat="1" ht="17.25" thickTop="1" thickBot="1">
      <c r="A33" s="10" t="s">
        <v>85</v>
      </c>
      <c r="B33" s="8" t="s">
        <v>86</v>
      </c>
      <c r="C33" s="7" t="s">
        <v>12</v>
      </c>
      <c r="D33" s="20">
        <v>1</v>
      </c>
      <c r="E33" s="20"/>
      <c r="F33" s="30" t="s">
        <v>87</v>
      </c>
      <c r="G33" s="32"/>
      <c r="H33" s="32"/>
      <c r="I33" s="32"/>
      <c r="J33" s="32"/>
      <c r="K33" s="34" t="s">
        <v>88</v>
      </c>
      <c r="L33" s="28"/>
      <c r="N33" s="7">
        <v>0.45</v>
      </c>
      <c r="O33" s="7">
        <v>0.18690000000000001</v>
      </c>
      <c r="P33" s="7">
        <v>0.14018</v>
      </c>
      <c r="Q33" s="7">
        <v>0.11837</v>
      </c>
      <c r="S33" s="7">
        <f t="shared" si="8"/>
        <v>0.45</v>
      </c>
      <c r="T33" s="7">
        <f t="shared" si="9"/>
        <v>0.18690000000000001</v>
      </c>
      <c r="U33" s="7">
        <f t="shared" si="10"/>
        <v>0.14018</v>
      </c>
      <c r="V33" s="7">
        <f t="shared" si="11"/>
        <v>0.11837</v>
      </c>
    </row>
    <row r="34" spans="1:22" ht="17.25" thickTop="1" thickBot="1">
      <c r="A34" s="9" t="s">
        <v>89</v>
      </c>
      <c r="B34" s="1" t="s">
        <v>90</v>
      </c>
      <c r="C34" t="s">
        <v>12</v>
      </c>
      <c r="D34" s="16">
        <v>1</v>
      </c>
      <c r="F34" s="31" t="s">
        <v>91</v>
      </c>
      <c r="G34" s="22"/>
      <c r="H34" s="22"/>
      <c r="I34" s="22"/>
      <c r="J34" s="22"/>
      <c r="K34" s="5" t="s">
        <v>92</v>
      </c>
      <c r="N34">
        <v>0.63</v>
      </c>
      <c r="O34">
        <v>0.31919999999999998</v>
      </c>
      <c r="P34">
        <v>0.25269999999999998</v>
      </c>
      <c r="Q34">
        <v>0.21279999999999999</v>
      </c>
      <c r="S34">
        <f t="shared" si="8"/>
        <v>0.63</v>
      </c>
      <c r="T34">
        <f t="shared" si="9"/>
        <v>0.31919999999999998</v>
      </c>
      <c r="U34">
        <f t="shared" si="10"/>
        <v>0.25269999999999998</v>
      </c>
      <c r="V34">
        <f t="shared" si="11"/>
        <v>0.21279999999999999</v>
      </c>
    </row>
    <row r="35" spans="1:22" ht="17.25" thickTop="1" thickBot="1">
      <c r="A35" s="9"/>
      <c r="C35" t="s">
        <v>93</v>
      </c>
      <c r="D35" s="16">
        <v>1</v>
      </c>
      <c r="E35" s="18">
        <v>197502</v>
      </c>
      <c r="F35" s="31" t="s">
        <v>94</v>
      </c>
      <c r="G35" s="22"/>
      <c r="H35" s="22"/>
      <c r="I35" s="22"/>
      <c r="J35" s="22"/>
      <c r="K35" s="33" t="s">
        <v>95</v>
      </c>
      <c r="L35" s="28"/>
      <c r="N35">
        <v>0.96</v>
      </c>
      <c r="O35">
        <v>0.66600000000000004</v>
      </c>
      <c r="P35">
        <v>0.47360000000000002</v>
      </c>
      <c r="Q35">
        <v>0.42920000000000003</v>
      </c>
      <c r="S35">
        <f t="shared" si="8"/>
        <v>0.96</v>
      </c>
      <c r="T35">
        <f t="shared" si="9"/>
        <v>0.66600000000000004</v>
      </c>
      <c r="U35">
        <f t="shared" si="10"/>
        <v>0.47360000000000002</v>
      </c>
      <c r="V35">
        <f t="shared" si="11"/>
        <v>0.42920000000000003</v>
      </c>
    </row>
    <row r="36" spans="1:22" ht="17.25" thickTop="1" thickBot="1">
      <c r="A36" s="11" t="s">
        <v>96</v>
      </c>
      <c r="B36" s="1" t="s">
        <v>97</v>
      </c>
      <c r="C36" t="s">
        <v>98</v>
      </c>
      <c r="D36" s="16">
        <v>2</v>
      </c>
      <c r="E36" s="18">
        <v>102860</v>
      </c>
      <c r="F36" s="21" t="s">
        <v>99</v>
      </c>
      <c r="G36" s="22" t="s">
        <v>100</v>
      </c>
      <c r="H36" s="22"/>
      <c r="I36" s="22"/>
      <c r="J36" s="22"/>
      <c r="K36" s="33" t="s">
        <v>101</v>
      </c>
      <c r="L36" s="28"/>
      <c r="N36">
        <v>0.25</v>
      </c>
      <c r="O36">
        <v>0.2</v>
      </c>
      <c r="P36">
        <v>0.2</v>
      </c>
      <c r="Q36">
        <v>0.2</v>
      </c>
      <c r="S36">
        <f t="shared" si="8"/>
        <v>0.5</v>
      </c>
      <c r="T36">
        <f t="shared" si="9"/>
        <v>0.4</v>
      </c>
      <c r="U36">
        <f t="shared" si="10"/>
        <v>0.4</v>
      </c>
      <c r="V36">
        <f t="shared" si="11"/>
        <v>0.4</v>
      </c>
    </row>
    <row r="37" spans="1:22" ht="17.25" thickTop="1" thickBot="1">
      <c r="A37" s="9" t="s">
        <v>76</v>
      </c>
      <c r="B37" s="1" t="s">
        <v>77</v>
      </c>
      <c r="C37" t="s">
        <v>78</v>
      </c>
      <c r="D37" s="16">
        <v>1</v>
      </c>
      <c r="E37" s="18"/>
      <c r="F37" s="31" t="s">
        <v>79</v>
      </c>
      <c r="G37" s="22"/>
      <c r="H37" s="22"/>
      <c r="I37" s="22"/>
      <c r="J37" s="22"/>
      <c r="K37" s="5" t="s">
        <v>80</v>
      </c>
      <c r="N37">
        <v>1.06</v>
      </c>
      <c r="O37">
        <v>0.80120000000000002</v>
      </c>
      <c r="P37">
        <v>0.65551999999999999</v>
      </c>
      <c r="Q37">
        <v>0.58269000000000004</v>
      </c>
      <c r="S37">
        <f t="shared" si="8"/>
        <v>1.06</v>
      </c>
      <c r="T37">
        <f t="shared" si="9"/>
        <v>0.80120000000000002</v>
      </c>
      <c r="U37">
        <f t="shared" si="10"/>
        <v>0.65551999999999999</v>
      </c>
      <c r="V37">
        <f t="shared" si="11"/>
        <v>0.58269000000000004</v>
      </c>
    </row>
    <row r="38" spans="1:22" ht="17.25" thickTop="1" thickBot="1">
      <c r="A38" s="9" t="s">
        <v>102</v>
      </c>
      <c r="C38" t="s">
        <v>103</v>
      </c>
      <c r="D38" s="16">
        <v>1</v>
      </c>
      <c r="F38" s="31"/>
      <c r="G38" s="22"/>
      <c r="H38" s="22"/>
      <c r="I38" s="22" t="s">
        <v>152</v>
      </c>
      <c r="J38" s="22" t="s">
        <v>180</v>
      </c>
      <c r="K38" s="5"/>
      <c r="N38">
        <v>1.3409500000000001</v>
      </c>
      <c r="O38">
        <v>1.3409500000000001</v>
      </c>
      <c r="P38">
        <v>1.3409500000000001</v>
      </c>
      <c r="Q38">
        <v>1.3409500000000001</v>
      </c>
      <c r="S38">
        <f t="shared" si="8"/>
        <v>1.3409500000000001</v>
      </c>
      <c r="T38">
        <f t="shared" si="9"/>
        <v>1.3409500000000001</v>
      </c>
      <c r="U38">
        <f t="shared" si="10"/>
        <v>1.3409500000000001</v>
      </c>
      <c r="V38">
        <f t="shared" si="11"/>
        <v>1.3409500000000001</v>
      </c>
    </row>
    <row r="39" spans="1:22" s="7" customFormat="1" ht="17.25" thickTop="1" thickBot="1">
      <c r="A39" s="10" t="s">
        <v>104</v>
      </c>
      <c r="B39" s="8"/>
      <c r="C39" s="7" t="s">
        <v>105</v>
      </c>
      <c r="D39" s="20">
        <v>2</v>
      </c>
      <c r="E39" s="20"/>
      <c r="F39" s="30" t="s">
        <v>106</v>
      </c>
      <c r="G39" s="32"/>
      <c r="H39" s="32"/>
      <c r="I39" s="32"/>
      <c r="J39" s="32"/>
      <c r="K39" s="13" t="s">
        <v>107</v>
      </c>
      <c r="L39" s="25"/>
      <c r="N39" s="7">
        <v>2.16</v>
      </c>
      <c r="O39" s="7">
        <v>1.68</v>
      </c>
      <c r="P39" s="7">
        <v>1.4</v>
      </c>
      <c r="Q39" s="7">
        <v>1.2</v>
      </c>
      <c r="S39" s="7">
        <f t="shared" si="8"/>
        <v>4.32</v>
      </c>
      <c r="T39" s="7">
        <f t="shared" si="9"/>
        <v>3.36</v>
      </c>
      <c r="U39" s="7">
        <f t="shared" si="10"/>
        <v>2.8</v>
      </c>
      <c r="V39" s="7">
        <f t="shared" si="11"/>
        <v>2.4</v>
      </c>
    </row>
    <row r="40" spans="1:22" ht="17.25" thickTop="1" thickBot="1">
      <c r="A40" s="9" t="s">
        <v>108</v>
      </c>
      <c r="B40" s="1" t="s">
        <v>109</v>
      </c>
      <c r="C40" t="s">
        <v>110</v>
      </c>
      <c r="D40" s="16">
        <v>2</v>
      </c>
      <c r="E40" s="16" t="s">
        <v>111</v>
      </c>
      <c r="F40" s="31" t="s">
        <v>112</v>
      </c>
      <c r="G40" s="22"/>
      <c r="H40" s="22"/>
      <c r="I40" s="22"/>
      <c r="J40" s="22"/>
      <c r="K40" s="33" t="s">
        <v>113</v>
      </c>
      <c r="L40" s="28"/>
      <c r="N40">
        <v>2.4</v>
      </c>
      <c r="O40">
        <v>1.7245999999999999</v>
      </c>
      <c r="P40">
        <v>1.43716</v>
      </c>
      <c r="Q40">
        <v>1.2934399999999999</v>
      </c>
      <c r="S40">
        <f t="shared" si="8"/>
        <v>4.8</v>
      </c>
      <c r="T40">
        <f t="shared" si="9"/>
        <v>3.4491999999999998</v>
      </c>
      <c r="U40">
        <f t="shared" si="10"/>
        <v>2.87432</v>
      </c>
      <c r="V40">
        <f t="shared" si="11"/>
        <v>2.5868799999999998</v>
      </c>
    </row>
    <row r="41" spans="1:22" ht="17.25" thickTop="1" thickBot="1">
      <c r="A41" s="9" t="s">
        <v>114</v>
      </c>
      <c r="C41" s="5" t="s">
        <v>115</v>
      </c>
      <c r="D41" s="16">
        <v>1</v>
      </c>
      <c r="F41" s="31" t="s">
        <v>116</v>
      </c>
      <c r="G41" s="22"/>
      <c r="H41" s="22"/>
      <c r="I41" s="22"/>
      <c r="J41" s="22"/>
      <c r="K41" s="33" t="s">
        <v>117</v>
      </c>
      <c r="L41" s="28"/>
      <c r="N41">
        <v>14.4</v>
      </c>
      <c r="O41">
        <v>11.52</v>
      </c>
      <c r="P41">
        <v>9.9</v>
      </c>
      <c r="Q41">
        <v>9.5760000000000005</v>
      </c>
      <c r="S41">
        <f t="shared" si="8"/>
        <v>14.4</v>
      </c>
      <c r="T41">
        <f t="shared" si="9"/>
        <v>11.52</v>
      </c>
      <c r="U41">
        <f t="shared" si="10"/>
        <v>9.9</v>
      </c>
      <c r="V41">
        <f t="shared" si="11"/>
        <v>9.5760000000000005</v>
      </c>
    </row>
    <row r="42" spans="1:22" s="7" customFormat="1" ht="17.25" thickTop="1" thickBot="1">
      <c r="A42" s="10" t="s">
        <v>118</v>
      </c>
      <c r="B42" s="8"/>
      <c r="C42" s="7" t="s">
        <v>119</v>
      </c>
      <c r="D42" s="20">
        <v>1</v>
      </c>
      <c r="E42" s="19"/>
      <c r="F42" s="30" t="s">
        <v>120</v>
      </c>
      <c r="G42" s="32"/>
      <c r="H42" s="32"/>
      <c r="I42" s="32"/>
      <c r="J42" s="32"/>
      <c r="K42" s="34" t="s">
        <v>121</v>
      </c>
      <c r="L42" s="28"/>
      <c r="N42" s="7">
        <v>0.57999999999999996</v>
      </c>
      <c r="O42" s="7">
        <v>0.3105</v>
      </c>
      <c r="P42" s="7">
        <v>0.21242</v>
      </c>
      <c r="Q42" s="7">
        <v>0.15909999999999999</v>
      </c>
      <c r="S42" s="7">
        <f t="shared" si="8"/>
        <v>0.57999999999999996</v>
      </c>
      <c r="T42" s="7">
        <f t="shared" si="9"/>
        <v>0.3105</v>
      </c>
      <c r="U42" s="7">
        <f t="shared" si="10"/>
        <v>0.21242</v>
      </c>
      <c r="V42" s="7">
        <f t="shared" si="11"/>
        <v>0.15909999999999999</v>
      </c>
    </row>
    <row r="43" spans="1:22" s="7" customFormat="1" ht="17.25" thickTop="1" thickBot="1">
      <c r="A43" s="10" t="s">
        <v>122</v>
      </c>
      <c r="B43" s="12" t="s">
        <v>123</v>
      </c>
      <c r="C43" s="13" t="s">
        <v>124</v>
      </c>
      <c r="D43" s="20">
        <v>1</v>
      </c>
      <c r="E43" s="19"/>
      <c r="F43" s="30" t="s">
        <v>125</v>
      </c>
      <c r="G43" s="32"/>
      <c r="H43" s="32"/>
      <c r="I43" s="32"/>
      <c r="J43" s="32"/>
      <c r="K43" s="34" t="s">
        <v>126</v>
      </c>
      <c r="L43" s="28"/>
      <c r="N43" s="7">
        <v>0.81</v>
      </c>
      <c r="O43" s="7">
        <v>0.44180000000000003</v>
      </c>
      <c r="P43" s="7">
        <v>0.34200000000000003</v>
      </c>
      <c r="Q43" s="7">
        <v>0.29449999999999998</v>
      </c>
      <c r="S43" s="7">
        <f t="shared" si="8"/>
        <v>0.81</v>
      </c>
      <c r="T43" s="7">
        <f t="shared" si="9"/>
        <v>0.44180000000000003</v>
      </c>
      <c r="U43" s="7">
        <f t="shared" si="10"/>
        <v>0.34200000000000003</v>
      </c>
      <c r="V43" s="7">
        <f t="shared" si="11"/>
        <v>0.29449999999999998</v>
      </c>
    </row>
    <row r="44" spans="1:22" ht="17.25" thickTop="1" thickBot="1">
      <c r="A44" s="9" t="s">
        <v>127</v>
      </c>
      <c r="B44" s="14" t="s">
        <v>128</v>
      </c>
      <c r="C44" s="5" t="s">
        <v>129</v>
      </c>
      <c r="D44" s="16">
        <v>2</v>
      </c>
      <c r="E44" s="16">
        <v>38359</v>
      </c>
      <c r="F44" s="31"/>
      <c r="G44" s="22"/>
      <c r="H44" s="22"/>
      <c r="I44" s="22"/>
      <c r="J44" s="22"/>
      <c r="K44" s="33" t="s">
        <v>130</v>
      </c>
      <c r="L44" s="28"/>
      <c r="N44">
        <v>0.05</v>
      </c>
      <c r="O44">
        <v>0.03</v>
      </c>
      <c r="P44">
        <v>0.03</v>
      </c>
      <c r="Q44">
        <v>2.5000000000000001E-2</v>
      </c>
      <c r="S44">
        <f t="shared" si="8"/>
        <v>0.1</v>
      </c>
      <c r="T44">
        <f t="shared" si="9"/>
        <v>0.06</v>
      </c>
      <c r="U44">
        <f t="shared" si="10"/>
        <v>0.06</v>
      </c>
      <c r="V44">
        <f t="shared" si="11"/>
        <v>0.05</v>
      </c>
    </row>
    <row r="45" spans="1:22" thickTop="1" thickBot="1">
      <c r="A45" t="s">
        <v>131</v>
      </c>
      <c r="C45" t="s">
        <v>132</v>
      </c>
      <c r="D45" s="16">
        <v>1</v>
      </c>
      <c r="E45" s="18"/>
      <c r="F45" s="31" t="s">
        <v>133</v>
      </c>
      <c r="G45" s="22"/>
      <c r="H45" s="22"/>
      <c r="I45" s="22"/>
      <c r="J45" s="22"/>
      <c r="K45" s="33" t="s">
        <v>134</v>
      </c>
      <c r="L45" s="28"/>
      <c r="N45">
        <v>0.65</v>
      </c>
      <c r="O45">
        <v>0.43740000000000001</v>
      </c>
      <c r="P45">
        <v>0.32400000000000001</v>
      </c>
      <c r="Q45">
        <v>0.25919999999999999</v>
      </c>
      <c r="S45">
        <f t="shared" si="8"/>
        <v>0.65</v>
      </c>
      <c r="T45">
        <f t="shared" si="9"/>
        <v>0.43740000000000001</v>
      </c>
      <c r="U45">
        <f t="shared" si="10"/>
        <v>0.32400000000000001</v>
      </c>
      <c r="V45">
        <f t="shared" si="11"/>
        <v>0.25919999999999999</v>
      </c>
    </row>
    <row r="46" spans="1:22" thickTop="1" thickBot="1">
      <c r="A46" t="s">
        <v>135</v>
      </c>
      <c r="C46" t="s">
        <v>136</v>
      </c>
      <c r="D46" s="16">
        <v>2</v>
      </c>
      <c r="E46" s="18">
        <v>35991</v>
      </c>
      <c r="F46" s="31" t="s">
        <v>137</v>
      </c>
      <c r="G46" s="22"/>
      <c r="H46" s="22"/>
      <c r="I46" s="22"/>
      <c r="J46" s="22"/>
      <c r="K46" s="33" t="s">
        <v>138</v>
      </c>
      <c r="L46" s="28"/>
      <c r="N46">
        <v>0.25</v>
      </c>
      <c r="O46">
        <v>7.0000000000000007E-2</v>
      </c>
      <c r="P46">
        <v>3.2000000000000001E-2</v>
      </c>
      <c r="Q46">
        <v>2.3E-2</v>
      </c>
      <c r="S46">
        <f t="shared" si="8"/>
        <v>0.5</v>
      </c>
      <c r="T46">
        <f t="shared" si="9"/>
        <v>0.14000000000000001</v>
      </c>
      <c r="U46">
        <f t="shared" si="10"/>
        <v>6.4000000000000001E-2</v>
      </c>
      <c r="V46">
        <f t="shared" si="11"/>
        <v>4.5999999999999999E-2</v>
      </c>
    </row>
    <row r="47" spans="1:22" thickTop="1" thickBot="1">
      <c r="G47" s="22"/>
      <c r="H47" s="22"/>
      <c r="I47" s="22"/>
      <c r="J47" s="22"/>
      <c r="K47" s="5"/>
      <c r="M47" t="s">
        <v>165</v>
      </c>
    </row>
    <row r="48" spans="1:22" thickTop="1" thickBot="1">
      <c r="M48" t="s">
        <v>81</v>
      </c>
      <c r="N48">
        <f>SUM(S32:S46)</f>
        <v>31.180949999999999</v>
      </c>
      <c r="O48">
        <f>SUM(T32:T46)</f>
        <v>23.49315</v>
      </c>
      <c r="P48">
        <f>SUM(U32:U46)</f>
        <v>19.89969</v>
      </c>
      <c r="Q48">
        <f>SUM(V32:V46)</f>
        <v>18.500689999999999</v>
      </c>
    </row>
    <row r="49" spans="1:17" s="25" customFormat="1" thickTop="1" thickBot="1">
      <c r="A49" s="25" t="s">
        <v>139</v>
      </c>
      <c r="B49" s="26"/>
      <c r="D49" s="27"/>
      <c r="E49" s="27"/>
      <c r="F49" s="27"/>
      <c r="G49" s="27"/>
      <c r="H49" s="27"/>
      <c r="I49" s="27"/>
      <c r="J49" s="27"/>
    </row>
    <row r="50" spans="1:17" thickTop="1" thickBot="1">
      <c r="A50" t="s">
        <v>154</v>
      </c>
      <c r="D50"/>
      <c r="E50"/>
      <c r="F50"/>
      <c r="G50"/>
      <c r="H50"/>
      <c r="I50"/>
      <c r="J50"/>
    </row>
    <row r="51" spans="1:17" thickTop="1" thickBot="1">
      <c r="B51"/>
      <c r="D51"/>
      <c r="E51"/>
      <c r="F51"/>
      <c r="G51"/>
      <c r="H51"/>
      <c r="I51"/>
      <c r="J51"/>
    </row>
    <row r="52" spans="1:17" thickTop="1" thickBot="1">
      <c r="C52" s="2" t="s">
        <v>4</v>
      </c>
      <c r="D52" s="17" t="s">
        <v>5</v>
      </c>
      <c r="E52" s="17" t="s">
        <v>6</v>
      </c>
      <c r="F52" s="17" t="s">
        <v>7</v>
      </c>
      <c r="G52" s="17" t="s">
        <v>8</v>
      </c>
      <c r="H52" s="17" t="s">
        <v>157</v>
      </c>
      <c r="I52" s="17" t="s">
        <v>150</v>
      </c>
      <c r="J52" s="17" t="s">
        <v>166</v>
      </c>
      <c r="K52" s="17" t="s">
        <v>156</v>
      </c>
      <c r="N52" s="2">
        <v>1</v>
      </c>
      <c r="O52" s="2">
        <v>100</v>
      </c>
      <c r="P52" s="2">
        <v>500</v>
      </c>
      <c r="Q52" s="2">
        <v>1000</v>
      </c>
    </row>
    <row r="53" spans="1:17" thickTop="1" thickBot="1">
      <c r="K53" s="16"/>
    </row>
    <row r="54" spans="1:17" thickTop="1" thickBot="1">
      <c r="F54" s="22"/>
      <c r="G54" s="22"/>
      <c r="H54" s="22"/>
      <c r="I54" s="22"/>
      <c r="J54" s="22"/>
      <c r="K54" s="22"/>
    </row>
    <row r="55" spans="1:17" thickTop="1" thickBot="1">
      <c r="A55" t="s">
        <v>140</v>
      </c>
      <c r="B55" s="35" t="s">
        <v>174</v>
      </c>
      <c r="C55" t="s">
        <v>141</v>
      </c>
      <c r="D55" s="16">
        <v>1</v>
      </c>
      <c r="E55" s="18">
        <v>645845</v>
      </c>
      <c r="F55" s="22"/>
      <c r="G55" s="22"/>
      <c r="H55" s="22"/>
      <c r="I55" s="22"/>
      <c r="J55" s="22"/>
      <c r="K55" s="22" t="s">
        <v>143</v>
      </c>
      <c r="N55">
        <v>2.89</v>
      </c>
      <c r="O55">
        <v>2.89</v>
      </c>
      <c r="P55">
        <v>2.89</v>
      </c>
      <c r="Q55">
        <v>2.89</v>
      </c>
    </row>
    <row r="56" spans="1:17" thickTop="1" thickBot="1">
      <c r="A56" t="s">
        <v>142</v>
      </c>
      <c r="B56" s="35" t="s">
        <v>173</v>
      </c>
      <c r="C56" t="s">
        <v>153</v>
      </c>
      <c r="D56" s="16">
        <v>4</v>
      </c>
      <c r="E56" s="22">
        <v>28643</v>
      </c>
      <c r="G56" s="22"/>
      <c r="H56" s="22"/>
      <c r="I56" s="22"/>
      <c r="J56" s="22"/>
      <c r="K56" s="22" t="s">
        <v>143</v>
      </c>
    </row>
    <row r="57" spans="1:17" thickTop="1" thickBot="1">
      <c r="A57" t="s">
        <v>144</v>
      </c>
      <c r="B57" s="35" t="s">
        <v>172</v>
      </c>
      <c r="C57" t="s">
        <v>145</v>
      </c>
      <c r="D57" s="16">
        <v>1</v>
      </c>
      <c r="F57" s="22"/>
      <c r="G57" s="22"/>
      <c r="H57" s="22"/>
      <c r="I57" s="22"/>
      <c r="J57" s="22" t="s">
        <v>180</v>
      </c>
      <c r="K57" s="22"/>
      <c r="N57">
        <v>6</v>
      </c>
      <c r="O57">
        <v>6</v>
      </c>
      <c r="P57">
        <v>6</v>
      </c>
      <c r="Q57">
        <v>6</v>
      </c>
    </row>
    <row r="58" spans="1:17" thickTop="1" thickBot="1">
      <c r="A58" t="s">
        <v>146</v>
      </c>
      <c r="C58" t="s">
        <v>155</v>
      </c>
      <c r="D58" s="16">
        <v>1</v>
      </c>
      <c r="F58" s="22"/>
      <c r="G58" s="22"/>
      <c r="H58" s="22" t="s">
        <v>158</v>
      </c>
      <c r="I58" s="22">
        <v>2968</v>
      </c>
      <c r="J58" s="22"/>
      <c r="K58" s="22"/>
      <c r="N58">
        <v>0.61</v>
      </c>
      <c r="O58">
        <v>0.56999999999999995</v>
      </c>
      <c r="P58">
        <v>0.53</v>
      </c>
      <c r="Q58">
        <v>0.49</v>
      </c>
    </row>
    <row r="59" spans="1:17" thickTop="1" thickBot="1">
      <c r="A59" t="s">
        <v>175</v>
      </c>
      <c r="C59" t="s">
        <v>176</v>
      </c>
      <c r="D59" s="16">
        <v>1</v>
      </c>
      <c r="F59" s="22"/>
      <c r="G59" s="22"/>
      <c r="H59" s="22"/>
      <c r="I59" s="22"/>
      <c r="J59" s="22" t="s">
        <v>181</v>
      </c>
      <c r="K59" s="22"/>
      <c r="N59">
        <v>20</v>
      </c>
      <c r="O59">
        <v>20</v>
      </c>
      <c r="P59">
        <v>20</v>
      </c>
      <c r="Q59">
        <v>20</v>
      </c>
    </row>
    <row r="60" spans="1:17" thickTop="1" thickBot="1">
      <c r="F60" s="22"/>
      <c r="G60" s="22"/>
      <c r="H60" s="22"/>
      <c r="I60" s="22"/>
      <c r="J60" s="22"/>
      <c r="K60" s="22"/>
    </row>
    <row r="61" spans="1:17" thickTop="1" thickBot="1">
      <c r="K61" s="16"/>
      <c r="M61" s="16" t="s">
        <v>163</v>
      </c>
      <c r="N61">
        <f>SUM(N54:N60)</f>
        <v>29.5</v>
      </c>
      <c r="O61">
        <f>SUM(O54:O60)</f>
        <v>29.46</v>
      </c>
      <c r="P61">
        <f>SUM(P54:P60)</f>
        <v>29.42</v>
      </c>
      <c r="Q61">
        <f>SUM(Q54:Q60)</f>
        <v>29.380000000000003</v>
      </c>
    </row>
    <row r="62" spans="1:17" s="25" customFormat="1" thickTop="1" thickBot="1">
      <c r="B62" s="26"/>
      <c r="D62" s="27"/>
      <c r="E62" s="27"/>
      <c r="F62" s="27"/>
      <c r="G62" s="27"/>
      <c r="H62" s="27"/>
      <c r="I62" s="27"/>
      <c r="J62" s="27"/>
      <c r="K62" s="27"/>
    </row>
    <row r="63" spans="1:17" thickTop="1" thickBot="1">
      <c r="A63" s="29" t="s">
        <v>160</v>
      </c>
    </row>
    <row r="64" spans="1:17" thickTop="1" thickBot="1">
      <c r="M64" t="s">
        <v>167</v>
      </c>
      <c r="N64" s="2">
        <v>1</v>
      </c>
      <c r="O64" s="2">
        <v>100</v>
      </c>
      <c r="P64" s="2">
        <v>500</v>
      </c>
      <c r="Q64" s="2">
        <v>1000</v>
      </c>
    </row>
    <row r="65" spans="3:22" thickTop="1" thickBot="1">
      <c r="F65" s="17" t="s">
        <v>7</v>
      </c>
      <c r="M65" s="16" t="s">
        <v>159</v>
      </c>
      <c r="N65" s="15">
        <f>SUM(N48+N27+N61)</f>
        <v>124.83695</v>
      </c>
      <c r="O65" s="15">
        <f>SUM(O48+O27+O61)</f>
        <v>100.30975000000001</v>
      </c>
      <c r="P65" s="15">
        <f>SUM(P48+P27+P61)</f>
        <v>95.044030000000006</v>
      </c>
      <c r="Q65" s="15">
        <f>SUM(Q48+Q27+Q61)</f>
        <v>93.019470000000013</v>
      </c>
    </row>
    <row r="66" spans="3:22" thickTop="1" thickBot="1">
      <c r="C66" t="s">
        <v>161</v>
      </c>
      <c r="F66" s="16" t="s">
        <v>147</v>
      </c>
      <c r="G66" s="16">
        <v>18.95</v>
      </c>
    </row>
    <row r="67" spans="3:22" thickTop="1" thickBot="1">
      <c r="C67" t="s">
        <v>162</v>
      </c>
      <c r="F67" s="16" t="s">
        <v>148</v>
      </c>
      <c r="G67" s="16">
        <v>29.95</v>
      </c>
    </row>
    <row r="69" spans="3:22" thickTop="1" thickBot="1">
      <c r="F69" s="18"/>
    </row>
    <row r="70" spans="3:22" thickTop="1" thickBot="1">
      <c r="V70">
        <f>Q70*D69</f>
        <v>0</v>
      </c>
    </row>
    <row r="73" spans="3:22" thickTop="1" thickBot="1">
      <c r="F73"/>
      <c r="G73"/>
      <c r="H73"/>
      <c r="I73"/>
      <c r="J73"/>
    </row>
    <row r="74" spans="3:22" thickTop="1" thickBot="1">
      <c r="F74"/>
      <c r="G74"/>
      <c r="H74"/>
      <c r="I74"/>
      <c r="J74"/>
    </row>
    <row r="75" spans="3:22" thickTop="1" thickBot="1">
      <c r="E75"/>
      <c r="F75"/>
      <c r="G75"/>
      <c r="H75"/>
      <c r="I75"/>
      <c r="J75"/>
    </row>
    <row r="76" spans="3:22" thickTop="1" thickBot="1">
      <c r="E76"/>
      <c r="F76"/>
      <c r="G76"/>
      <c r="H76"/>
      <c r="I76"/>
      <c r="J76"/>
    </row>
    <row r="77" spans="3:22" thickTop="1" thickBot="1">
      <c r="E77"/>
      <c r="F77"/>
      <c r="G77"/>
      <c r="H77"/>
      <c r="I77"/>
      <c r="J77"/>
    </row>
    <row r="78" spans="3:22" thickTop="1" thickBot="1">
      <c r="E78"/>
      <c r="F78"/>
      <c r="G78"/>
      <c r="H78"/>
    </row>
    <row r="79" spans="3:22" ht="15"/>
  </sheetData>
  <pageMargins left="0" right="0" top="0.39410000000000006" bottom="0.39410000000000006" header="0" footer="0"/>
  <pageSetup orientation="portrait" horizontalDpi="0" verticalDpi="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12339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 Tech</dc:creator>
  <cp:lastModifiedBy>Jon Thorn</cp:lastModifiedBy>
  <cp:revision>47</cp:revision>
  <dcterms:created xsi:type="dcterms:W3CDTF">2012-03-31T13:36:50Z</dcterms:created>
  <dcterms:modified xsi:type="dcterms:W3CDTF">2016-05-28T00:17:12Z</dcterms:modified>
</cp:coreProperties>
</file>